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bina\GrpFinance\Results\Bokslut 202106\Hemsida\SV\"/>
    </mc:Choice>
  </mc:AlternateContent>
  <xr:revisionPtr revIDLastSave="0" documentId="13_ncr:1_{A43989E2-9D49-40E6-BFDA-DA6EDA1C65F6}" xr6:coauthVersionLast="46" xr6:coauthVersionMax="46" xr10:uidLastSave="{00000000-0000-0000-0000-000000000000}"/>
  <bookViews>
    <workbookView xWindow="-120" yWindow="-120" windowWidth="29040" windowHeight="17640" activeTab="1" xr2:uid="{EEF9CDA4-42A3-4EAE-9E52-38729201CC35}"/>
  </bookViews>
  <sheets>
    <sheet name="Årsvis" sheetId="1" r:id="rId1"/>
    <sheet name="Kvartalsv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B10" i="2"/>
  <c r="B13" i="2" s="1"/>
  <c r="B16" i="2" s="1"/>
  <c r="C20" i="2"/>
  <c r="C10" i="2"/>
  <c r="C13" i="2" s="1"/>
  <c r="C16" i="2" s="1"/>
  <c r="B20" i="1"/>
  <c r="C20" i="1"/>
  <c r="D20" i="1"/>
  <c r="E20" i="1"/>
  <c r="F20" i="1"/>
  <c r="B10" i="1"/>
  <c r="B13" i="1" s="1"/>
  <c r="B16" i="1" s="1"/>
  <c r="D20" i="2"/>
  <c r="D10" i="2"/>
  <c r="D13" i="2" s="1"/>
  <c r="D16" i="2" s="1"/>
  <c r="I30" i="2"/>
  <c r="K20" i="2"/>
  <c r="H20" i="2"/>
  <c r="G20" i="2"/>
  <c r="K10" i="2"/>
  <c r="K13" i="2" s="1"/>
  <c r="K16" i="2" s="1"/>
  <c r="H10" i="2"/>
  <c r="H13" i="2" s="1"/>
  <c r="H16" i="2" s="1"/>
  <c r="G10" i="2"/>
  <c r="G13" i="2" s="1"/>
  <c r="G16" i="2" s="1"/>
  <c r="G20" i="1"/>
  <c r="C13" i="1"/>
  <c r="C16" i="1" s="1"/>
  <c r="C22" i="1" s="1"/>
  <c r="C24" i="1" s="1"/>
  <c r="C28" i="1" s="1"/>
  <c r="C30" i="1" s="1"/>
  <c r="G10" i="1"/>
  <c r="G13" i="1" s="1"/>
  <c r="G16" i="1" s="1"/>
  <c r="G22" i="1" s="1"/>
  <c r="G28" i="1" s="1"/>
  <c r="G30" i="1" s="1"/>
  <c r="F10" i="1"/>
  <c r="F13" i="1" s="1"/>
  <c r="F16" i="1" s="1"/>
  <c r="E10" i="1"/>
  <c r="E13" i="1" s="1"/>
  <c r="E16" i="1" s="1"/>
  <c r="E22" i="1" s="1"/>
  <c r="E24" i="1" s="1"/>
  <c r="E28" i="1" s="1"/>
  <c r="E30" i="1" s="1"/>
  <c r="D10" i="1"/>
  <c r="D13" i="1" s="1"/>
  <c r="D16" i="1" s="1"/>
  <c r="D22" i="1" s="1"/>
  <c r="D24" i="1" s="1"/>
  <c r="D28" i="1" s="1"/>
  <c r="C10" i="1"/>
  <c r="B22" i="2" l="1"/>
  <c r="B24" i="2" s="1"/>
  <c r="B30" i="2" s="1"/>
  <c r="K22" i="2"/>
  <c r="C22" i="2"/>
  <c r="C24" i="2" s="1"/>
  <c r="C30" i="2" s="1"/>
  <c r="G22" i="2"/>
  <c r="G24" i="2" s="1"/>
  <c r="G30" i="2" s="1"/>
  <c r="H22" i="2"/>
  <c r="H24" i="2" s="1"/>
  <c r="D22" i="2"/>
  <c r="D24" i="2" s="1"/>
  <c r="F22" i="1"/>
  <c r="F24" i="1" s="1"/>
  <c r="F30" i="1" s="1"/>
  <c r="B22" i="1"/>
  <c r="B24" i="1" s="1"/>
  <c r="B28" i="1" s="1"/>
  <c r="B30" i="1" s="1"/>
  <c r="K28" i="2"/>
  <c r="K30" i="2" s="1"/>
  <c r="K24" i="2"/>
  <c r="F28" i="1" l="1"/>
</calcChain>
</file>

<file path=xl/sharedStrings.xml><?xml version="1.0" encoding="utf-8"?>
<sst xmlns="http://schemas.openxmlformats.org/spreadsheetml/2006/main" count="114" uniqueCount="49">
  <si>
    <t>MSEK</t>
  </si>
  <si>
    <t>2019/2020</t>
  </si>
  <si>
    <t>2018/2019</t>
  </si>
  <si>
    <t>2017/2018</t>
  </si>
  <si>
    <t>2016/2017</t>
  </si>
  <si>
    <t>2015/2016</t>
  </si>
  <si>
    <t>Nettoomsättning</t>
  </si>
  <si>
    <t xml:space="preserve">Rörelsens kostnader </t>
  </si>
  <si>
    <t>Drivmedel, däck och andra förnödenheter</t>
  </si>
  <si>
    <t>Övriga externa kostnader</t>
  </si>
  <si>
    <t>Personalkostnader</t>
  </si>
  <si>
    <t>Summa EBITDA</t>
  </si>
  <si>
    <t>Realisationsresultat vid försäljning av anläggningstillgångar</t>
  </si>
  <si>
    <t>Avskrivningar/nedskrivning av materiella och immateriella anläggningstillgångar</t>
  </si>
  <si>
    <t>Summa EBITA</t>
  </si>
  <si>
    <t>Förvärvsrelaterade intäkter och kostnader</t>
  </si>
  <si>
    <t>-</t>
  </si>
  <si>
    <t>Avskrivning/nedskrivning av immateriella anläggningstillgångar</t>
  </si>
  <si>
    <t>Rörelseresultat (EBIT)</t>
  </si>
  <si>
    <t>Resultat efter finansnetto</t>
  </si>
  <si>
    <t>Finansiella intäkter</t>
  </si>
  <si>
    <t>Finansiella kostnader</t>
  </si>
  <si>
    <t>Finansnetto</t>
  </si>
  <si>
    <t>Resultat före skatt</t>
  </si>
  <si>
    <t>Inkomstskatt</t>
  </si>
  <si>
    <t>Periodens resultat</t>
  </si>
  <si>
    <t>Avvecklad verksamhet</t>
  </si>
  <si>
    <t>Periodens resultat från avvecklad verksamhet</t>
  </si>
  <si>
    <t>Periodens nettoresultat</t>
  </si>
  <si>
    <t>Periodens resultat hänförligt till moderbolagets aktieägare</t>
  </si>
  <si>
    <t>Resultat per aktie före och efter utspädning (SEK), hänförlig till kvarvarande verksamhet</t>
  </si>
  <si>
    <t>Resultat per aktie före och efter utspädning (SEK), hänförlig till avvecklad verksamhet</t>
  </si>
  <si>
    <t>Resultat per aktie före utspädning (SEK), hänförlig till moderbolagets aktieägare</t>
  </si>
  <si>
    <t>Resultat per aktie efter utspädning (SEK), hänförlig till moderbolagets aktieägare</t>
  </si>
  <si>
    <t>Medeltal antal aktier före utspädning (tusental)</t>
  </si>
  <si>
    <t>Medeltal antal aktier efter utspädning (tusental)</t>
  </si>
  <si>
    <t>Antal utestående aktier vid periodens slut (tusental)</t>
  </si>
  <si>
    <t>Q3 2020/2021</t>
  </si>
  <si>
    <t>Q2 2020/2021</t>
  </si>
  <si>
    <t>Q1 2020/2021</t>
  </si>
  <si>
    <t>Q4 2019/2020</t>
  </si>
  <si>
    <t>Q3 2019/2020</t>
  </si>
  <si>
    <t>Q2 2019/2020</t>
  </si>
  <si>
    <t>Q1 2019/2021</t>
  </si>
  <si>
    <t xml:space="preserve">Avskrivningar/nedskrivning av materiella </t>
  </si>
  <si>
    <t>Q4 2020/2021</t>
  </si>
  <si>
    <t>2020/2021</t>
  </si>
  <si>
    <t>Q1 2021/2022</t>
  </si>
  <si>
    <t>Q2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</si>
</sst>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2" xfId="0" applyFont="1" applyBorder="1"/>
    <xf numFmtId="3" fontId="3" fillId="0" borderId="2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2" xfId="0" applyFont="1" applyBorder="1"/>
    <xf numFmtId="3" fontId="3" fillId="0" borderId="2" xfId="0" applyNumberFormat="1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/>
    <xf numFmtId="164" fontId="4" fillId="0" borderId="0" xfId="1" applyNumberFormat="1" applyFont="1" applyFill="1"/>
    <xf numFmtId="3" fontId="4" fillId="0" borderId="0" xfId="0" applyNumberFormat="1" applyFont="1"/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4" fillId="0" borderId="1" xfId="0" applyNumberFormat="1" applyFont="1" applyBorder="1"/>
    <xf numFmtId="4" fontId="4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B645-4221-495C-99DF-4B71F95853D8}">
  <dimension ref="A1:G37"/>
  <sheetViews>
    <sheetView workbookViewId="0">
      <selection activeCell="B14" sqref="B14"/>
    </sheetView>
  </sheetViews>
  <sheetFormatPr defaultRowHeight="15" x14ac:dyDescent="0.25"/>
  <cols>
    <col min="1" max="1" width="68.85546875" style="3" customWidth="1"/>
    <col min="2" max="7" width="9.85546875" style="3" bestFit="1" customWidth="1"/>
  </cols>
  <sheetData>
    <row r="1" spans="1:7" x14ac:dyDescent="0.25">
      <c r="A1" s="1"/>
      <c r="B1" s="2"/>
      <c r="C1" s="2"/>
      <c r="E1" s="4"/>
    </row>
    <row r="2" spans="1:7" x14ac:dyDescent="0.25">
      <c r="A2" s="5" t="s">
        <v>0</v>
      </c>
      <c r="B2" s="6" t="s">
        <v>46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1:7" x14ac:dyDescent="0.25">
      <c r="E3" s="7"/>
    </row>
    <row r="4" spans="1:7" x14ac:dyDescent="0.25">
      <c r="A4" s="2" t="s">
        <v>6</v>
      </c>
      <c r="B4" s="7">
        <v>10787</v>
      </c>
      <c r="C4" s="7">
        <v>10645</v>
      </c>
      <c r="D4" s="7">
        <v>9734</v>
      </c>
      <c r="E4" s="7">
        <v>9094</v>
      </c>
      <c r="F4" s="7">
        <v>8858</v>
      </c>
      <c r="G4" s="7">
        <v>8317</v>
      </c>
    </row>
    <row r="5" spans="1:7" x14ac:dyDescent="0.25">
      <c r="A5" s="8"/>
      <c r="B5" s="8"/>
      <c r="C5" s="8"/>
      <c r="D5" s="8"/>
      <c r="E5" s="7"/>
      <c r="F5" s="8"/>
      <c r="G5" s="8"/>
    </row>
    <row r="6" spans="1:7" x14ac:dyDescent="0.25">
      <c r="A6" s="2" t="s">
        <v>7</v>
      </c>
      <c r="B6" s="8"/>
      <c r="C6" s="8"/>
      <c r="D6" s="8"/>
      <c r="E6" s="8"/>
      <c r="F6" s="8"/>
      <c r="G6" s="8"/>
    </row>
    <row r="7" spans="1:7" x14ac:dyDescent="0.25">
      <c r="A7" s="3" t="s">
        <v>8</v>
      </c>
      <c r="B7" s="8">
        <v>-1691</v>
      </c>
      <c r="C7" s="8">
        <v>-1816</v>
      </c>
      <c r="D7" s="8">
        <v>-1769</v>
      </c>
      <c r="E7" s="8">
        <v>-1651</v>
      </c>
      <c r="F7" s="8">
        <v>-1637</v>
      </c>
      <c r="G7" s="8">
        <v>-1704</v>
      </c>
    </row>
    <row r="8" spans="1:7" x14ac:dyDescent="0.25">
      <c r="A8" s="3" t="s">
        <v>9</v>
      </c>
      <c r="B8" s="8">
        <v>-1635</v>
      </c>
      <c r="C8" s="8">
        <v>-1545</v>
      </c>
      <c r="D8" s="8">
        <v>-1460</v>
      </c>
      <c r="E8" s="8">
        <v>-1362</v>
      </c>
      <c r="F8" s="8">
        <v>-1404</v>
      </c>
      <c r="G8" s="8">
        <v>-1173</v>
      </c>
    </row>
    <row r="9" spans="1:7" x14ac:dyDescent="0.25">
      <c r="A9" s="3" t="s">
        <v>10</v>
      </c>
      <c r="B9" s="8">
        <v>-5510</v>
      </c>
      <c r="C9" s="8">
        <v>-5520</v>
      </c>
      <c r="D9" s="8">
        <v>-5190</v>
      </c>
      <c r="E9" s="8">
        <v>-4919</v>
      </c>
      <c r="F9" s="8">
        <v>-4656</v>
      </c>
      <c r="G9" s="8">
        <v>-4561</v>
      </c>
    </row>
    <row r="10" spans="1:7" x14ac:dyDescent="0.25">
      <c r="A10" s="9" t="s">
        <v>11</v>
      </c>
      <c r="B10" s="10">
        <f t="shared" ref="B10:G10" si="0">SUM(B4:B9)</f>
        <v>1951</v>
      </c>
      <c r="C10" s="10">
        <f t="shared" si="0"/>
        <v>1764</v>
      </c>
      <c r="D10" s="10">
        <f t="shared" si="0"/>
        <v>1315</v>
      </c>
      <c r="E10" s="10">
        <f t="shared" si="0"/>
        <v>1162</v>
      </c>
      <c r="F10" s="10">
        <f t="shared" si="0"/>
        <v>1161</v>
      </c>
      <c r="G10" s="10">
        <f t="shared" si="0"/>
        <v>879</v>
      </c>
    </row>
    <row r="11" spans="1:7" x14ac:dyDescent="0.25">
      <c r="A11" s="3" t="s">
        <v>12</v>
      </c>
      <c r="B11" s="8">
        <v>2</v>
      </c>
      <c r="C11" s="8">
        <v>2</v>
      </c>
      <c r="D11" s="8">
        <v>-32</v>
      </c>
      <c r="E11" s="8">
        <v>-7</v>
      </c>
      <c r="F11" s="8">
        <v>-14</v>
      </c>
      <c r="G11" s="8">
        <v>-15</v>
      </c>
    </row>
    <row r="12" spans="1:7" x14ac:dyDescent="0.25">
      <c r="A12" s="11" t="s">
        <v>13</v>
      </c>
      <c r="B12" s="12">
        <v>-1196</v>
      </c>
      <c r="C12" s="12">
        <v>-1104</v>
      </c>
      <c r="D12" s="12">
        <v>-705</v>
      </c>
      <c r="E12" s="12">
        <v>-665</v>
      </c>
      <c r="F12" s="12">
        <v>-653</v>
      </c>
      <c r="G12" s="12">
        <v>-606</v>
      </c>
    </row>
    <row r="13" spans="1:7" x14ac:dyDescent="0.25">
      <c r="A13" s="2" t="s">
        <v>14</v>
      </c>
      <c r="B13" s="7">
        <f t="shared" ref="B13:G13" si="1">SUM(B10:B12)</f>
        <v>757</v>
      </c>
      <c r="C13" s="7">
        <f t="shared" si="1"/>
        <v>662</v>
      </c>
      <c r="D13" s="7">
        <f t="shared" si="1"/>
        <v>578</v>
      </c>
      <c r="E13" s="13">
        <f t="shared" si="1"/>
        <v>490</v>
      </c>
      <c r="F13" s="7">
        <f t="shared" si="1"/>
        <v>494</v>
      </c>
      <c r="G13" s="13">
        <f t="shared" si="1"/>
        <v>258</v>
      </c>
    </row>
    <row r="14" spans="1:7" x14ac:dyDescent="0.25">
      <c r="A14" s="3" t="s">
        <v>15</v>
      </c>
      <c r="B14" s="8">
        <v>-4</v>
      </c>
      <c r="C14" s="8">
        <v>-2</v>
      </c>
      <c r="D14" s="8">
        <v>-20</v>
      </c>
      <c r="E14" s="8" t="s">
        <v>16</v>
      </c>
      <c r="F14" s="8" t="s">
        <v>16</v>
      </c>
      <c r="G14" s="8" t="s">
        <v>16</v>
      </c>
    </row>
    <row r="15" spans="1:7" x14ac:dyDescent="0.25">
      <c r="A15" s="3" t="s">
        <v>17</v>
      </c>
      <c r="B15" s="8">
        <v>-64</v>
      </c>
      <c r="C15" s="8">
        <v>-63</v>
      </c>
      <c r="D15" s="8">
        <v>-25</v>
      </c>
      <c r="E15" s="8" t="s">
        <v>16</v>
      </c>
      <c r="F15" s="8" t="s">
        <v>16</v>
      </c>
      <c r="G15" s="8" t="s">
        <v>16</v>
      </c>
    </row>
    <row r="16" spans="1:7" x14ac:dyDescent="0.25">
      <c r="A16" s="14" t="s">
        <v>18</v>
      </c>
      <c r="B16" s="10">
        <f t="shared" ref="B16:G16" si="2">SUM(B13:B15)</f>
        <v>689</v>
      </c>
      <c r="C16" s="10">
        <f t="shared" si="2"/>
        <v>597</v>
      </c>
      <c r="D16" s="10">
        <f t="shared" si="2"/>
        <v>533</v>
      </c>
      <c r="E16" s="15">
        <f t="shared" si="2"/>
        <v>490</v>
      </c>
      <c r="F16" s="10">
        <f t="shared" si="2"/>
        <v>494</v>
      </c>
      <c r="G16" s="10">
        <f t="shared" si="2"/>
        <v>258</v>
      </c>
    </row>
    <row r="17" spans="1:7" x14ac:dyDescent="0.25">
      <c r="A17" s="2" t="s">
        <v>19</v>
      </c>
      <c r="B17" s="8"/>
      <c r="C17" s="8"/>
      <c r="D17" s="8"/>
      <c r="E17" s="8"/>
      <c r="F17" s="8"/>
      <c r="G17" s="8"/>
    </row>
    <row r="18" spans="1:7" x14ac:dyDescent="0.25">
      <c r="A18" s="3" t="s">
        <v>20</v>
      </c>
      <c r="B18" s="8">
        <v>2</v>
      </c>
      <c r="C18" s="8" t="s">
        <v>16</v>
      </c>
      <c r="D18" s="8" t="s">
        <v>16</v>
      </c>
      <c r="E18" s="8" t="s">
        <v>16</v>
      </c>
      <c r="F18" s="8">
        <v>1</v>
      </c>
      <c r="G18" s="8">
        <v>3</v>
      </c>
    </row>
    <row r="19" spans="1:7" x14ac:dyDescent="0.25">
      <c r="A19" s="11" t="s">
        <v>21</v>
      </c>
      <c r="B19" s="12">
        <v>-157</v>
      </c>
      <c r="C19" s="12">
        <v>-198</v>
      </c>
      <c r="D19" s="12">
        <v>-138</v>
      </c>
      <c r="E19" s="12">
        <v>-135</v>
      </c>
      <c r="F19" s="12">
        <v>-140</v>
      </c>
      <c r="G19" s="12">
        <v>-259</v>
      </c>
    </row>
    <row r="20" spans="1:7" x14ac:dyDescent="0.25">
      <c r="A20" s="16" t="s">
        <v>22</v>
      </c>
      <c r="B20" s="7">
        <f t="shared" ref="B20:F20" si="3">SUM(B18:B19)</f>
        <v>-155</v>
      </c>
      <c r="C20" s="7">
        <f t="shared" si="3"/>
        <v>-198</v>
      </c>
      <c r="D20" s="7">
        <f t="shared" si="3"/>
        <v>-138</v>
      </c>
      <c r="E20" s="7">
        <f t="shared" si="3"/>
        <v>-135</v>
      </c>
      <c r="F20" s="7">
        <f t="shared" si="3"/>
        <v>-139</v>
      </c>
      <c r="G20" s="7">
        <f>SUM(G18:G19)</f>
        <v>-256</v>
      </c>
    </row>
    <row r="21" spans="1:7" x14ac:dyDescent="0.25">
      <c r="B21" s="8"/>
      <c r="C21" s="8"/>
      <c r="D21" s="8"/>
    </row>
    <row r="22" spans="1:7" x14ac:dyDescent="0.25">
      <c r="A22" s="9" t="s">
        <v>23</v>
      </c>
      <c r="B22" s="10">
        <f t="shared" ref="B22:G22" si="4">B16+B20</f>
        <v>534</v>
      </c>
      <c r="C22" s="10">
        <f t="shared" si="4"/>
        <v>399</v>
      </c>
      <c r="D22" s="10">
        <f t="shared" si="4"/>
        <v>395</v>
      </c>
      <c r="E22" s="10">
        <f t="shared" si="4"/>
        <v>355</v>
      </c>
      <c r="F22" s="10">
        <f t="shared" si="4"/>
        <v>355</v>
      </c>
      <c r="G22" s="10">
        <f t="shared" si="4"/>
        <v>2</v>
      </c>
    </row>
    <row r="23" spans="1:7" x14ac:dyDescent="0.25">
      <c r="A23" s="3" t="s">
        <v>24</v>
      </c>
      <c r="B23" s="8">
        <v>-89</v>
      </c>
      <c r="C23" s="8">
        <v>-94</v>
      </c>
      <c r="D23" s="8">
        <v>-92</v>
      </c>
      <c r="E23" s="8">
        <v>-77</v>
      </c>
      <c r="F23" s="8">
        <v>163</v>
      </c>
      <c r="G23" s="8">
        <v>2</v>
      </c>
    </row>
    <row r="24" spans="1:7" x14ac:dyDescent="0.25">
      <c r="A24" s="9" t="s">
        <v>25</v>
      </c>
      <c r="B24" s="10">
        <f>SUM(B22:B23)</f>
        <v>445</v>
      </c>
      <c r="C24" s="10">
        <f>SUM(C22:C23)</f>
        <v>305</v>
      </c>
      <c r="D24" s="10">
        <f>SUM(D22:D23)</f>
        <v>303</v>
      </c>
      <c r="E24" s="10">
        <f>SUM(E22:E23)</f>
        <v>278</v>
      </c>
      <c r="F24" s="10">
        <f>SUM(F22:F23)</f>
        <v>518</v>
      </c>
      <c r="G24" s="14">
        <v>4</v>
      </c>
    </row>
    <row r="25" spans="1:7" x14ac:dyDescent="0.25">
      <c r="B25" s="17"/>
      <c r="C25" s="17"/>
      <c r="D25" s="17"/>
    </row>
    <row r="26" spans="1:7" x14ac:dyDescent="0.25">
      <c r="A26" s="16" t="s">
        <v>26</v>
      </c>
      <c r="B26" s="7"/>
      <c r="C26" s="7"/>
      <c r="D26" s="8"/>
      <c r="E26" s="8"/>
    </row>
    <row r="27" spans="1:7" x14ac:dyDescent="0.25">
      <c r="A27" s="3" t="s">
        <v>27</v>
      </c>
      <c r="B27" s="7">
        <v>0</v>
      </c>
      <c r="C27" s="7">
        <v>0</v>
      </c>
      <c r="D27" s="7">
        <v>56</v>
      </c>
      <c r="E27" s="7">
        <v>0</v>
      </c>
      <c r="F27" s="7">
        <v>0</v>
      </c>
      <c r="G27" s="7">
        <v>0</v>
      </c>
    </row>
    <row r="28" spans="1:7" x14ac:dyDescent="0.25">
      <c r="A28" s="14" t="s">
        <v>28</v>
      </c>
      <c r="B28" s="10">
        <f>+B24+B27</f>
        <v>445</v>
      </c>
      <c r="C28" s="10">
        <f>+C24+C27</f>
        <v>305</v>
      </c>
      <c r="D28" s="10">
        <f>+D24+D27</f>
        <v>359</v>
      </c>
      <c r="E28" s="10">
        <f>+E24+E27</f>
        <v>278</v>
      </c>
      <c r="F28" s="15">
        <f>F24</f>
        <v>518</v>
      </c>
      <c r="G28" s="10">
        <f>SUM(G22:G23)</f>
        <v>4</v>
      </c>
    </row>
    <row r="29" spans="1:7" x14ac:dyDescent="0.25">
      <c r="B29" s="17"/>
      <c r="C29" s="17"/>
      <c r="D29" s="17"/>
      <c r="G29" s="17"/>
    </row>
    <row r="30" spans="1:7" x14ac:dyDescent="0.25">
      <c r="A30" s="3" t="s">
        <v>29</v>
      </c>
      <c r="B30" s="3">
        <f>+B28</f>
        <v>445</v>
      </c>
      <c r="C30" s="3">
        <f>+C28</f>
        <v>305</v>
      </c>
      <c r="D30" s="3">
        <v>359</v>
      </c>
      <c r="E30" s="8">
        <f>+E28</f>
        <v>278</v>
      </c>
      <c r="F30" s="8">
        <f>F24</f>
        <v>518</v>
      </c>
      <c r="G30" s="8">
        <f>G28</f>
        <v>4</v>
      </c>
    </row>
    <row r="31" spans="1:7" x14ac:dyDescent="0.25">
      <c r="A31" s="3" t="s">
        <v>30</v>
      </c>
      <c r="B31" s="18">
        <v>5.03</v>
      </c>
      <c r="C31" s="18">
        <v>3.47</v>
      </c>
      <c r="D31" s="18">
        <v>3.44</v>
      </c>
      <c r="E31" s="19">
        <v>3.15</v>
      </c>
      <c r="F31" s="17">
        <v>5.86</v>
      </c>
      <c r="G31" s="17">
        <v>0.04</v>
      </c>
    </row>
    <row r="32" spans="1:7" x14ac:dyDescent="0.25">
      <c r="A32" s="3" t="s">
        <v>31</v>
      </c>
      <c r="B32" s="7" t="s">
        <v>16</v>
      </c>
      <c r="C32" s="7" t="s">
        <v>16</v>
      </c>
      <c r="D32" s="18">
        <v>0.62</v>
      </c>
      <c r="E32" s="7" t="s">
        <v>16</v>
      </c>
      <c r="F32" s="7" t="s">
        <v>16</v>
      </c>
      <c r="G32" s="7" t="s">
        <v>16</v>
      </c>
    </row>
    <row r="33" spans="1:7" x14ac:dyDescent="0.25">
      <c r="A33" s="3" t="s">
        <v>32</v>
      </c>
      <c r="B33" s="18">
        <v>5.03</v>
      </c>
      <c r="C33" s="18">
        <v>3.47</v>
      </c>
      <c r="D33" s="18">
        <v>4.0599999999999996</v>
      </c>
      <c r="E33" s="19">
        <v>3.15</v>
      </c>
      <c r="F33" s="17">
        <v>5.86</v>
      </c>
      <c r="G33" s="17">
        <v>0.04</v>
      </c>
    </row>
    <row r="34" spans="1:7" x14ac:dyDescent="0.25">
      <c r="A34" s="3" t="s">
        <v>33</v>
      </c>
      <c r="B34" s="3">
        <v>4.9800000000000004</v>
      </c>
      <c r="C34" s="3">
        <v>3.43</v>
      </c>
      <c r="D34" s="3">
        <v>4.03</v>
      </c>
      <c r="E34" s="19">
        <v>3.15</v>
      </c>
      <c r="F34" s="17">
        <v>5.86</v>
      </c>
      <c r="G34" s="17">
        <v>0.04</v>
      </c>
    </row>
    <row r="35" spans="1:7" x14ac:dyDescent="0.25">
      <c r="A35" s="3" t="s">
        <v>34</v>
      </c>
      <c r="B35" s="20">
        <v>88356</v>
      </c>
      <c r="C35" s="20">
        <v>88356</v>
      </c>
      <c r="D35" s="20">
        <v>88356</v>
      </c>
      <c r="E35" s="8">
        <v>88356</v>
      </c>
      <c r="F35" s="8">
        <v>88356</v>
      </c>
      <c r="G35" s="8">
        <v>80607</v>
      </c>
    </row>
    <row r="36" spans="1:7" x14ac:dyDescent="0.25">
      <c r="A36" s="3" t="s">
        <v>35</v>
      </c>
      <c r="B36" s="20">
        <v>89235</v>
      </c>
      <c r="C36" s="20">
        <v>89356</v>
      </c>
      <c r="D36" s="20">
        <v>89054</v>
      </c>
      <c r="E36" s="8">
        <v>88356</v>
      </c>
      <c r="F36" s="8">
        <v>88356</v>
      </c>
      <c r="G36" s="8">
        <v>80607</v>
      </c>
    </row>
    <row r="37" spans="1:7" x14ac:dyDescent="0.25">
      <c r="A37" s="3" t="s">
        <v>36</v>
      </c>
      <c r="B37" s="20">
        <v>86147</v>
      </c>
      <c r="C37" s="20">
        <v>86147</v>
      </c>
      <c r="D37" s="20">
        <v>87109</v>
      </c>
      <c r="E37" s="8">
        <v>88356</v>
      </c>
      <c r="F37" s="8">
        <v>88356</v>
      </c>
      <c r="G37" s="8">
        <v>88356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03E26-0840-4DB2-8A93-70F953F6F404}">
  <dimension ref="A1:K37"/>
  <sheetViews>
    <sheetView tabSelected="1" workbookViewId="0">
      <selection activeCell="B38" sqref="B38"/>
    </sheetView>
  </sheetViews>
  <sheetFormatPr defaultRowHeight="15" x14ac:dyDescent="0.25"/>
  <cols>
    <col min="1" max="1" width="68.85546875" style="3" customWidth="1"/>
    <col min="2" max="10" width="12.42578125" style="3" customWidth="1"/>
    <col min="11" max="11" width="12.5703125" style="3" bestFit="1" customWidth="1"/>
  </cols>
  <sheetData>
    <row r="1" spans="1:11" x14ac:dyDescent="0.25">
      <c r="E1" s="21"/>
      <c r="F1" s="21"/>
    </row>
    <row r="2" spans="1:11" x14ac:dyDescent="0.25">
      <c r="A2" s="5" t="s">
        <v>0</v>
      </c>
      <c r="B2" s="22" t="s">
        <v>48</v>
      </c>
      <c r="C2" s="22" t="s">
        <v>47</v>
      </c>
      <c r="D2" s="22" t="s">
        <v>45</v>
      </c>
      <c r="E2" s="22" t="s">
        <v>37</v>
      </c>
      <c r="F2" s="22" t="s">
        <v>38</v>
      </c>
      <c r="G2" s="22" t="s">
        <v>39</v>
      </c>
      <c r="H2" s="22" t="s">
        <v>40</v>
      </c>
      <c r="I2" s="22" t="s">
        <v>41</v>
      </c>
      <c r="J2" s="22" t="s">
        <v>42</v>
      </c>
      <c r="K2" s="23" t="s">
        <v>43</v>
      </c>
    </row>
    <row r="3" spans="1:11" x14ac:dyDescent="0.25">
      <c r="B3" s="24"/>
      <c r="C3" s="24"/>
      <c r="D3" s="24"/>
      <c r="G3" s="24"/>
      <c r="H3" s="24"/>
    </row>
    <row r="4" spans="1:11" x14ac:dyDescent="0.25">
      <c r="A4" s="25" t="s">
        <v>6</v>
      </c>
      <c r="B4" s="24">
        <v>3040</v>
      </c>
      <c r="C4" s="24">
        <v>3274</v>
      </c>
      <c r="D4" s="24">
        <v>2860</v>
      </c>
      <c r="E4" s="13">
        <v>2854</v>
      </c>
      <c r="F4" s="13">
        <v>2564</v>
      </c>
      <c r="G4" s="24">
        <v>2509</v>
      </c>
      <c r="H4" s="24">
        <v>2605</v>
      </c>
      <c r="I4" s="13">
        <v>2763</v>
      </c>
      <c r="J4" s="13">
        <v>2528</v>
      </c>
      <c r="K4" s="26">
        <v>2749</v>
      </c>
    </row>
    <row r="5" spans="1:11" x14ac:dyDescent="0.25">
      <c r="A5" s="25"/>
      <c r="E5" s="20"/>
      <c r="F5" s="20"/>
      <c r="I5" s="20"/>
      <c r="J5" s="20"/>
      <c r="K5" s="26"/>
    </row>
    <row r="6" spans="1:11" x14ac:dyDescent="0.25">
      <c r="A6" s="2" t="s">
        <v>7</v>
      </c>
      <c r="E6" s="20"/>
      <c r="F6" s="20"/>
      <c r="I6" s="20"/>
      <c r="J6" s="20"/>
      <c r="K6" s="8"/>
    </row>
    <row r="7" spans="1:11" x14ac:dyDescent="0.25">
      <c r="A7" s="3" t="s">
        <v>8</v>
      </c>
      <c r="B7" s="8">
        <v>-460</v>
      </c>
      <c r="C7" s="8">
        <v>-488</v>
      </c>
      <c r="D7" s="8">
        <v>-459</v>
      </c>
      <c r="E7" s="20">
        <v>-425</v>
      </c>
      <c r="F7" s="20">
        <v>-398</v>
      </c>
      <c r="G7" s="8">
        <v>-409</v>
      </c>
      <c r="H7" s="8">
        <v>-456</v>
      </c>
      <c r="I7" s="20">
        <v>-447</v>
      </c>
      <c r="J7" s="20">
        <v>-436</v>
      </c>
      <c r="K7" s="8">
        <v>-477</v>
      </c>
    </row>
    <row r="8" spans="1:11" x14ac:dyDescent="0.25">
      <c r="A8" s="3" t="s">
        <v>9</v>
      </c>
      <c r="B8" s="8">
        <v>-464</v>
      </c>
      <c r="C8" s="8">
        <v>-659</v>
      </c>
      <c r="D8" s="8">
        <v>-455</v>
      </c>
      <c r="E8" s="20">
        <v>-436</v>
      </c>
      <c r="F8" s="20">
        <v>-392</v>
      </c>
      <c r="G8" s="8">
        <v>-352</v>
      </c>
      <c r="H8" s="8">
        <v>-390</v>
      </c>
      <c r="I8" s="20">
        <v>-390</v>
      </c>
      <c r="J8" s="20">
        <v>-349</v>
      </c>
      <c r="K8" s="8">
        <v>-416</v>
      </c>
    </row>
    <row r="9" spans="1:11" x14ac:dyDescent="0.25">
      <c r="A9" s="11" t="s">
        <v>10</v>
      </c>
      <c r="B9" s="12">
        <v>-1395</v>
      </c>
      <c r="C9" s="12">
        <v>-1536</v>
      </c>
      <c r="D9" s="12">
        <v>-1445</v>
      </c>
      <c r="E9" s="27">
        <v>-1390</v>
      </c>
      <c r="F9" s="27">
        <v>-1293</v>
      </c>
      <c r="G9" s="12">
        <v>-1382</v>
      </c>
      <c r="H9" s="12">
        <v>-1402</v>
      </c>
      <c r="I9" s="27">
        <v>-1388</v>
      </c>
      <c r="J9" s="27">
        <v>-1305</v>
      </c>
      <c r="K9" s="12">
        <v>-1425</v>
      </c>
    </row>
    <row r="10" spans="1:11" x14ac:dyDescent="0.25">
      <c r="A10" s="2" t="s">
        <v>11</v>
      </c>
      <c r="B10" s="7">
        <f>SUM(B3:B9)</f>
        <v>721</v>
      </c>
      <c r="C10" s="7">
        <f>SUM(C3:C9)</f>
        <v>591</v>
      </c>
      <c r="D10" s="7">
        <f>SUM(D3:D9)</f>
        <v>501</v>
      </c>
      <c r="E10" s="13">
        <v>603</v>
      </c>
      <c r="F10" s="13">
        <v>481</v>
      </c>
      <c r="G10" s="7">
        <f>SUM(G3:G9)</f>
        <v>366</v>
      </c>
      <c r="H10" s="7">
        <f>SUM(H3:H9)</f>
        <v>357</v>
      </c>
      <c r="I10" s="13">
        <v>538</v>
      </c>
      <c r="J10" s="13">
        <v>438</v>
      </c>
      <c r="K10" s="7">
        <f>SUM(K4:K9)</f>
        <v>431</v>
      </c>
    </row>
    <row r="11" spans="1:11" x14ac:dyDescent="0.25">
      <c r="A11" s="3" t="s">
        <v>12</v>
      </c>
      <c r="B11" s="8" t="s">
        <v>16</v>
      </c>
      <c r="C11" s="8">
        <v>-3</v>
      </c>
      <c r="D11" s="8">
        <v>4</v>
      </c>
      <c r="E11" s="8">
        <v>-1</v>
      </c>
      <c r="F11" s="8" t="s">
        <v>16</v>
      </c>
      <c r="G11" s="8">
        <v>-1</v>
      </c>
      <c r="H11" s="8">
        <v>2</v>
      </c>
      <c r="I11" s="8" t="s">
        <v>16</v>
      </c>
      <c r="J11" s="8" t="s">
        <v>16</v>
      </c>
      <c r="K11" s="8" t="s">
        <v>16</v>
      </c>
    </row>
    <row r="12" spans="1:11" x14ac:dyDescent="0.25">
      <c r="A12" s="11" t="s">
        <v>44</v>
      </c>
      <c r="B12" s="12">
        <v>-388</v>
      </c>
      <c r="C12" s="12">
        <v>-333</v>
      </c>
      <c r="D12" s="12">
        <v>-334</v>
      </c>
      <c r="E12" s="27">
        <v>-295</v>
      </c>
      <c r="F12" s="27">
        <v>-291</v>
      </c>
      <c r="G12" s="12">
        <v>-276</v>
      </c>
      <c r="H12" s="12">
        <v>-270</v>
      </c>
      <c r="I12" s="27">
        <v>-295</v>
      </c>
      <c r="J12" s="27">
        <v>-276</v>
      </c>
      <c r="K12" s="12">
        <v>-263</v>
      </c>
    </row>
    <row r="13" spans="1:11" x14ac:dyDescent="0.25">
      <c r="A13" s="2" t="s">
        <v>14</v>
      </c>
      <c r="B13" s="7">
        <f>SUM(B10:B12)</f>
        <v>333</v>
      </c>
      <c r="C13" s="7">
        <f>SUM(C10:C12)</f>
        <v>255</v>
      </c>
      <c r="D13" s="7">
        <f>SUM(D10:D12)</f>
        <v>171</v>
      </c>
      <c r="E13" s="13">
        <v>307</v>
      </c>
      <c r="F13" s="13">
        <v>190</v>
      </c>
      <c r="G13" s="7">
        <f>SUM(G10:G12)</f>
        <v>89</v>
      </c>
      <c r="H13" s="7">
        <f>SUM(H10:H12)</f>
        <v>89</v>
      </c>
      <c r="I13" s="13">
        <v>243</v>
      </c>
      <c r="J13" s="13">
        <v>162</v>
      </c>
      <c r="K13" s="7">
        <f t="shared" ref="K13" si="0">SUM(K10:K12)</f>
        <v>168</v>
      </c>
    </row>
    <row r="14" spans="1:11" x14ac:dyDescent="0.25">
      <c r="A14" s="3" t="s">
        <v>15</v>
      </c>
      <c r="B14" s="8">
        <v>-5</v>
      </c>
      <c r="C14" s="8">
        <v>-2</v>
      </c>
      <c r="D14" s="8">
        <v>1</v>
      </c>
      <c r="E14" s="20">
        <v>-3</v>
      </c>
      <c r="F14" s="20">
        <v>1</v>
      </c>
      <c r="G14" s="8">
        <v>-3</v>
      </c>
      <c r="H14" s="8">
        <v>-5</v>
      </c>
      <c r="I14" s="20">
        <v>-3</v>
      </c>
      <c r="J14" s="20">
        <v>8</v>
      </c>
      <c r="K14" s="8">
        <v>-2</v>
      </c>
    </row>
    <row r="15" spans="1:11" x14ac:dyDescent="0.25">
      <c r="A15" s="11" t="s">
        <v>17</v>
      </c>
      <c r="B15" s="12">
        <v>-21</v>
      </c>
      <c r="C15" s="12">
        <v>-17</v>
      </c>
      <c r="D15" s="12">
        <v>-16</v>
      </c>
      <c r="E15" s="27">
        <v>-16</v>
      </c>
      <c r="F15" s="27">
        <v>-16</v>
      </c>
      <c r="G15" s="12">
        <v>-16</v>
      </c>
      <c r="H15" s="12">
        <v>-20</v>
      </c>
      <c r="I15" s="27">
        <v>-15</v>
      </c>
      <c r="J15" s="27">
        <v>-14</v>
      </c>
      <c r="K15" s="12">
        <v>-14</v>
      </c>
    </row>
    <row r="16" spans="1:11" x14ac:dyDescent="0.25">
      <c r="A16" s="2" t="s">
        <v>18</v>
      </c>
      <c r="B16" s="7">
        <f>SUM(B13:B15)</f>
        <v>307</v>
      </c>
      <c r="C16" s="7">
        <f>SUM(C13:C15)</f>
        <v>236</v>
      </c>
      <c r="D16" s="7">
        <f>SUM(D13:D15)</f>
        <v>156</v>
      </c>
      <c r="E16" s="13">
        <v>288</v>
      </c>
      <c r="F16" s="13">
        <v>175</v>
      </c>
      <c r="G16" s="7">
        <f>SUM(G13:G15)</f>
        <v>70</v>
      </c>
      <c r="H16" s="7">
        <f>SUM(H13:H15)</f>
        <v>64</v>
      </c>
      <c r="I16" s="13">
        <v>225</v>
      </c>
      <c r="J16" s="13">
        <v>156</v>
      </c>
      <c r="K16" s="7">
        <f t="shared" ref="K16" si="1">SUM(K13:K15)</f>
        <v>152</v>
      </c>
    </row>
    <row r="17" spans="1:11" x14ac:dyDescent="0.25">
      <c r="A17" s="2" t="s">
        <v>19</v>
      </c>
      <c r="B17" s="8"/>
      <c r="C17" s="8"/>
      <c r="D17" s="8"/>
      <c r="E17" s="20"/>
      <c r="F17" s="20"/>
      <c r="G17" s="8"/>
      <c r="H17" s="8"/>
      <c r="I17" s="20"/>
      <c r="K17" s="8"/>
    </row>
    <row r="18" spans="1:11" x14ac:dyDescent="0.25">
      <c r="A18" s="3" t="s">
        <v>20</v>
      </c>
      <c r="B18" s="8" t="s">
        <v>16</v>
      </c>
      <c r="C18" s="8" t="s">
        <v>16</v>
      </c>
      <c r="D18" s="8" t="s">
        <v>16</v>
      </c>
      <c r="E18" s="8">
        <v>2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</row>
    <row r="19" spans="1:11" x14ac:dyDescent="0.25">
      <c r="A19" s="11" t="s">
        <v>21</v>
      </c>
      <c r="B19" s="12">
        <v>-40</v>
      </c>
      <c r="C19" s="12">
        <v>-45</v>
      </c>
      <c r="D19" s="12">
        <v>-42</v>
      </c>
      <c r="E19" s="27">
        <v>-39</v>
      </c>
      <c r="F19" s="27">
        <v>-37</v>
      </c>
      <c r="G19" s="12">
        <v>-39</v>
      </c>
      <c r="H19" s="12">
        <v>-54</v>
      </c>
      <c r="I19" s="27">
        <v>-34</v>
      </c>
      <c r="J19" s="27">
        <v>-55</v>
      </c>
      <c r="K19" s="12">
        <v>-55</v>
      </c>
    </row>
    <row r="20" spans="1:11" x14ac:dyDescent="0.25">
      <c r="A20" s="2" t="s">
        <v>22</v>
      </c>
      <c r="B20" s="7">
        <f>SUM(B18:B19)</f>
        <v>-40</v>
      </c>
      <c r="C20" s="7">
        <f>SUM(C18:C19)</f>
        <v>-45</v>
      </c>
      <c r="D20" s="7">
        <f>SUM(D19)</f>
        <v>-42</v>
      </c>
      <c r="E20" s="13">
        <v>-37</v>
      </c>
      <c r="F20" s="13">
        <v>-37</v>
      </c>
      <c r="G20" s="7">
        <f>SUM(G18:G19)</f>
        <v>-39</v>
      </c>
      <c r="H20" s="7">
        <f>SUM(H19)</f>
        <v>-54</v>
      </c>
      <c r="I20" s="13">
        <v>-34</v>
      </c>
      <c r="J20" s="13">
        <v>-55</v>
      </c>
      <c r="K20" s="7">
        <f t="shared" ref="K20" si="2">SUM(K18:K19)</f>
        <v>-55</v>
      </c>
    </row>
    <row r="21" spans="1:11" x14ac:dyDescent="0.25">
      <c r="A21" s="11"/>
      <c r="B21" s="8"/>
      <c r="C21" s="8"/>
      <c r="D21" s="8"/>
      <c r="E21" s="27"/>
      <c r="F21" s="27"/>
      <c r="G21" s="8"/>
      <c r="H21" s="8"/>
      <c r="I21" s="27"/>
      <c r="J21" s="27"/>
      <c r="K21" s="8"/>
    </row>
    <row r="22" spans="1:11" x14ac:dyDescent="0.25">
      <c r="A22" s="2" t="s">
        <v>23</v>
      </c>
      <c r="B22" s="10">
        <f>B16+B20</f>
        <v>267</v>
      </c>
      <c r="C22" s="10">
        <f>C16+C20</f>
        <v>191</v>
      </c>
      <c r="D22" s="10">
        <f>D16+D20</f>
        <v>114</v>
      </c>
      <c r="E22" s="13">
        <v>251</v>
      </c>
      <c r="F22" s="13">
        <v>138</v>
      </c>
      <c r="G22" s="10">
        <f>G16+G20</f>
        <v>31</v>
      </c>
      <c r="H22" s="10">
        <f>H16+H20</f>
        <v>10</v>
      </c>
      <c r="I22" s="13">
        <v>191</v>
      </c>
      <c r="J22" s="13">
        <v>101</v>
      </c>
      <c r="K22" s="10">
        <f>K16+K20</f>
        <v>97</v>
      </c>
    </row>
    <row r="23" spans="1:11" x14ac:dyDescent="0.25">
      <c r="A23" s="11" t="s">
        <v>24</v>
      </c>
      <c r="B23" s="12">
        <v>-49</v>
      </c>
      <c r="C23" s="12">
        <v>-44</v>
      </c>
      <c r="D23" s="12">
        <v>-3</v>
      </c>
      <c r="E23" s="27">
        <v>-52</v>
      </c>
      <c r="F23" s="27">
        <v>-24</v>
      </c>
      <c r="G23" s="12">
        <v>-10</v>
      </c>
      <c r="H23" s="12">
        <v>-10</v>
      </c>
      <c r="I23" s="27">
        <v>-43</v>
      </c>
      <c r="J23" s="27">
        <v>-20</v>
      </c>
      <c r="K23" s="12">
        <v>-21</v>
      </c>
    </row>
    <row r="24" spans="1:11" x14ac:dyDescent="0.25">
      <c r="A24" s="2" t="s">
        <v>25</v>
      </c>
      <c r="B24" s="7">
        <f>SUM(B22:B23)</f>
        <v>218</v>
      </c>
      <c r="C24" s="7">
        <f>SUM(C22:C23)</f>
        <v>147</v>
      </c>
      <c r="D24" s="7">
        <f>SUM(D22:D23)</f>
        <v>111</v>
      </c>
      <c r="E24" s="13">
        <v>199</v>
      </c>
      <c r="F24" s="13">
        <v>114</v>
      </c>
      <c r="G24" s="7">
        <f>SUM(G22:G23)</f>
        <v>21</v>
      </c>
      <c r="H24" s="7">
        <f>SUM(H22:H23)</f>
        <v>0</v>
      </c>
      <c r="I24" s="13">
        <v>148</v>
      </c>
      <c r="J24" s="13">
        <v>81</v>
      </c>
      <c r="K24" s="13">
        <f>SUM(K22:K23)</f>
        <v>76</v>
      </c>
    </row>
    <row r="25" spans="1:11" x14ac:dyDescent="0.25">
      <c r="D25" s="17"/>
      <c r="E25" s="20"/>
      <c r="F25" s="20"/>
      <c r="H25" s="17"/>
      <c r="I25" s="20"/>
    </row>
    <row r="26" spans="1:11" x14ac:dyDescent="0.25">
      <c r="A26" s="16" t="s">
        <v>26</v>
      </c>
      <c r="D26" s="17"/>
      <c r="E26" s="20"/>
      <c r="F26" s="20"/>
      <c r="H26" s="17"/>
      <c r="I26" s="20"/>
      <c r="J26" s="20"/>
    </row>
    <row r="27" spans="1:11" x14ac:dyDescent="0.25">
      <c r="A27" s="3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20">
        <v>0</v>
      </c>
      <c r="J27" s="20">
        <v>0</v>
      </c>
      <c r="K27" s="27">
        <v>0</v>
      </c>
    </row>
    <row r="28" spans="1:11" x14ac:dyDescent="0.25">
      <c r="A28" s="14" t="s">
        <v>28</v>
      </c>
      <c r="B28" s="14">
        <v>218</v>
      </c>
      <c r="C28" s="14">
        <v>147</v>
      </c>
      <c r="D28" s="14">
        <v>0</v>
      </c>
      <c r="E28" s="15">
        <v>199</v>
      </c>
      <c r="F28" s="15">
        <v>114</v>
      </c>
      <c r="G28" s="14">
        <v>21</v>
      </c>
      <c r="H28" s="14">
        <v>0</v>
      </c>
      <c r="I28" s="15">
        <v>148</v>
      </c>
      <c r="J28" s="15">
        <v>81</v>
      </c>
      <c r="K28" s="7">
        <f>SUM(K22:K23)</f>
        <v>76</v>
      </c>
    </row>
    <row r="29" spans="1:11" x14ac:dyDescent="0.25">
      <c r="B29" s="7"/>
      <c r="C29" s="7"/>
      <c r="D29" s="7"/>
      <c r="E29" s="20"/>
      <c r="F29" s="20"/>
      <c r="G29" s="7"/>
      <c r="H29" s="7"/>
      <c r="I29" s="20"/>
    </row>
    <row r="30" spans="1:11" x14ac:dyDescent="0.25">
      <c r="A30" s="3" t="s">
        <v>29</v>
      </c>
      <c r="B30" s="8">
        <f>+B24</f>
        <v>218</v>
      </c>
      <c r="C30" s="8">
        <f>+C24</f>
        <v>147</v>
      </c>
      <c r="D30" s="3">
        <v>111</v>
      </c>
      <c r="E30" s="20">
        <v>199</v>
      </c>
      <c r="F30" s="20">
        <v>114</v>
      </c>
      <c r="G30" s="8">
        <f>+G24</f>
        <v>21</v>
      </c>
      <c r="H30" s="3">
        <v>0</v>
      </c>
      <c r="I30" s="3">
        <f>+I28</f>
        <v>148</v>
      </c>
      <c r="J30" s="20">
        <v>81</v>
      </c>
      <c r="K30" s="8">
        <f>+K28</f>
        <v>76</v>
      </c>
    </row>
    <row r="31" spans="1:11" x14ac:dyDescent="0.25">
      <c r="A31" s="3" t="s">
        <v>30</v>
      </c>
      <c r="B31" s="19">
        <v>2.52</v>
      </c>
      <c r="C31" s="19">
        <v>1.67</v>
      </c>
      <c r="D31" s="28">
        <v>1.25</v>
      </c>
      <c r="E31" s="18">
        <v>2.25</v>
      </c>
      <c r="F31" s="18">
        <v>1.29</v>
      </c>
      <c r="G31" s="19">
        <v>0.24</v>
      </c>
      <c r="H31" s="18">
        <v>0.02</v>
      </c>
      <c r="I31" s="18">
        <v>1.66</v>
      </c>
      <c r="J31" s="18">
        <v>0.92</v>
      </c>
      <c r="K31" s="19">
        <v>0.87</v>
      </c>
    </row>
    <row r="32" spans="1:11" x14ac:dyDescent="0.25">
      <c r="A32" s="3" t="s">
        <v>31</v>
      </c>
      <c r="B32" s="28">
        <v>0</v>
      </c>
      <c r="C32" s="28">
        <v>0</v>
      </c>
      <c r="D32" s="28" t="s">
        <v>16</v>
      </c>
      <c r="E32" s="28" t="s">
        <v>16</v>
      </c>
      <c r="F32" s="28" t="s">
        <v>16</v>
      </c>
      <c r="G32" s="28" t="s">
        <v>16</v>
      </c>
      <c r="H32" s="28" t="s">
        <v>16</v>
      </c>
      <c r="I32" s="28" t="s">
        <v>16</v>
      </c>
      <c r="J32" s="28" t="s">
        <v>16</v>
      </c>
      <c r="K32" s="28" t="s">
        <v>16</v>
      </c>
    </row>
    <row r="33" spans="1:11" x14ac:dyDescent="0.25">
      <c r="A33" s="3" t="s">
        <v>32</v>
      </c>
      <c r="B33" s="19">
        <v>2.52</v>
      </c>
      <c r="C33" s="19">
        <v>1.67</v>
      </c>
      <c r="D33" s="18">
        <v>1.25</v>
      </c>
      <c r="E33" s="18">
        <v>2.25</v>
      </c>
      <c r="F33" s="18">
        <v>1.29</v>
      </c>
      <c r="G33" s="19">
        <v>0.24</v>
      </c>
      <c r="H33" s="18">
        <v>0.02</v>
      </c>
      <c r="I33" s="18">
        <v>1.66</v>
      </c>
      <c r="J33" s="18">
        <v>0.92</v>
      </c>
      <c r="K33" s="19">
        <v>0.87</v>
      </c>
    </row>
    <row r="34" spans="1:11" x14ac:dyDescent="0.25">
      <c r="A34" s="3" t="s">
        <v>33</v>
      </c>
      <c r="B34" s="19">
        <v>2.4900000000000002</v>
      </c>
      <c r="C34" s="19">
        <v>1.65</v>
      </c>
      <c r="D34" s="3">
        <v>1.24</v>
      </c>
      <c r="E34" s="18">
        <v>2.23</v>
      </c>
      <c r="F34" s="18">
        <v>1.28</v>
      </c>
      <c r="G34" s="19">
        <v>0.24</v>
      </c>
      <c r="H34" s="3">
        <v>0.02</v>
      </c>
      <c r="I34" s="3">
        <v>1.64</v>
      </c>
      <c r="J34" s="18">
        <v>0.91</v>
      </c>
      <c r="K34" s="19">
        <v>0.86</v>
      </c>
    </row>
    <row r="35" spans="1:11" x14ac:dyDescent="0.25">
      <c r="A35" s="3" t="s">
        <v>34</v>
      </c>
      <c r="B35" s="8">
        <v>86325</v>
      </c>
      <c r="C35" s="8">
        <v>88356</v>
      </c>
      <c r="D35" s="20">
        <v>88356</v>
      </c>
      <c r="E35" s="20">
        <v>88356</v>
      </c>
      <c r="F35" s="20">
        <v>88356</v>
      </c>
      <c r="G35" s="8">
        <v>88356</v>
      </c>
      <c r="H35" s="20">
        <v>88356</v>
      </c>
      <c r="I35" s="20">
        <v>88356</v>
      </c>
      <c r="J35" s="20">
        <v>88356</v>
      </c>
      <c r="K35" s="8">
        <v>88356</v>
      </c>
    </row>
    <row r="36" spans="1:11" x14ac:dyDescent="0.25">
      <c r="A36" s="3" t="s">
        <v>35</v>
      </c>
      <c r="B36" s="8">
        <v>87293</v>
      </c>
      <c r="C36" s="8">
        <v>89079</v>
      </c>
      <c r="D36" s="20">
        <v>89306</v>
      </c>
      <c r="E36" s="20">
        <v>89334</v>
      </c>
      <c r="F36" s="20">
        <v>89405</v>
      </c>
      <c r="G36" s="8">
        <v>88947</v>
      </c>
      <c r="H36" s="20">
        <v>89504</v>
      </c>
      <c r="I36" s="20">
        <v>89475</v>
      </c>
      <c r="J36" s="20">
        <v>88870</v>
      </c>
      <c r="K36" s="8">
        <v>88962</v>
      </c>
    </row>
    <row r="37" spans="1:11" x14ac:dyDescent="0.25">
      <c r="A37" s="3" t="s">
        <v>36</v>
      </c>
      <c r="B37" s="8">
        <v>86325</v>
      </c>
      <c r="C37" s="8">
        <v>86200</v>
      </c>
      <c r="D37" s="20">
        <v>86147</v>
      </c>
      <c r="E37" s="20">
        <v>86147</v>
      </c>
      <c r="F37" s="20">
        <v>86147</v>
      </c>
      <c r="G37" s="8">
        <v>86147</v>
      </c>
      <c r="H37" s="20">
        <v>86147</v>
      </c>
      <c r="I37" s="20">
        <v>86500</v>
      </c>
      <c r="J37" s="20">
        <v>87109</v>
      </c>
      <c r="K37" s="8">
        <v>87109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765882FEB28349ABADA39DFF07C6CC" ma:contentTypeVersion="9" ma:contentTypeDescription="Skapa ett nytt dokument." ma:contentTypeScope="" ma:versionID="cc941304a08da1ec2bf248a040e895a0">
  <xsd:schema xmlns:xsd="http://www.w3.org/2001/XMLSchema" xmlns:xs="http://www.w3.org/2001/XMLSchema" xmlns:p="http://schemas.microsoft.com/office/2006/metadata/properties" xmlns:ns2="49d1d826-4812-43c0-97f9-deb289eedfef" targetNamespace="http://schemas.microsoft.com/office/2006/metadata/properties" ma:root="true" ma:fieldsID="abaa9755543ac923935d25d78891b56c" ns2:_="">
    <xsd:import namespace="49d1d826-4812-43c0-97f9-deb289eed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1d826-4812-43c0-97f9-deb289eed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B9EAC8-7CF9-4B0C-8A6D-40F425CD231A}"/>
</file>

<file path=customXml/itemProps2.xml><?xml version="1.0" encoding="utf-8"?>
<ds:datastoreItem xmlns:ds="http://schemas.openxmlformats.org/officeDocument/2006/customXml" ds:itemID="{0F52FCFE-51C9-4790-81E0-1367E8B276AE}"/>
</file>

<file path=customXml/itemProps3.xml><?xml version="1.0" encoding="utf-8"?>
<ds:datastoreItem xmlns:ds="http://schemas.openxmlformats.org/officeDocument/2006/customXml" ds:itemID="{C4163F36-BB72-4815-BCA8-583CBCE104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Årsvis</vt:lpstr>
      <vt:lpstr>Kvartalsvis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Nisser</dc:creator>
  <cp:lastModifiedBy>Mikael Pettersson</cp:lastModifiedBy>
  <dcterms:created xsi:type="dcterms:W3CDTF">2021-02-10T18:21:56Z</dcterms:created>
  <dcterms:modified xsi:type="dcterms:W3CDTF">2021-09-29T15:12:03Z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0x010100A9765882FEB28349ABADA39DFF07C6CC</vt:lpwstr>
  </property>
</Properties>
</file>